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LICITAÇÃO SERVIÇOS GERAIS\PLANILHAS FINAIS DE CUSTOS_\"/>
    </mc:Choice>
  </mc:AlternateContent>
  <bookViews>
    <workbookView xWindow="0" yWindow="0" windowWidth="21570" windowHeight="10995"/>
  </bookViews>
  <sheets>
    <sheet name="Material mensal" sheetId="1" r:id="rId1"/>
    <sheet name="Material semestral" sheetId="2" r:id="rId2"/>
    <sheet name="Equipamentos_Serviço Limpeza" sheetId="3" r:id="rId3"/>
    <sheet name="Mater. e Equipam._Oper. Carga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4" l="1"/>
  <c r="G12" i="4"/>
  <c r="G11" i="4"/>
  <c r="G10" i="4"/>
  <c r="G9" i="4"/>
  <c r="G8" i="4"/>
  <c r="G7" i="4"/>
  <c r="G14" i="4" s="1"/>
  <c r="G15" i="4" s="1"/>
  <c r="G8" i="2" l="1"/>
  <c r="G9" i="2"/>
  <c r="G10" i="2"/>
  <c r="G11" i="2"/>
  <c r="G12" i="2"/>
  <c r="G13" i="2"/>
  <c r="G14" i="2"/>
  <c r="G15" i="2"/>
  <c r="G16" i="2"/>
  <c r="G17" i="2"/>
  <c r="G18" i="2"/>
  <c r="G7" i="2"/>
  <c r="G8" i="3"/>
  <c r="G9" i="3"/>
  <c r="G10" i="3"/>
  <c r="G11" i="3"/>
  <c r="G12" i="3"/>
  <c r="G13" i="3"/>
  <c r="G14" i="3"/>
  <c r="G7" i="3"/>
  <c r="H11" i="2" l="1"/>
  <c r="I11" i="2" s="1"/>
  <c r="H12" i="2"/>
  <c r="I12" i="2" s="1"/>
  <c r="H15" i="2"/>
  <c r="I15" i="2" s="1"/>
  <c r="H10" i="2"/>
  <c r="I10" i="2" s="1"/>
  <c r="H13" i="2"/>
  <c r="I13" i="2" s="1"/>
  <c r="H14" i="2"/>
  <c r="I14" i="2" s="1"/>
  <c r="H16" i="2"/>
  <c r="I16" i="2" s="1"/>
  <c r="H17" i="2"/>
  <c r="I17" i="2" s="1"/>
  <c r="H18" i="2"/>
  <c r="I18" i="2" s="1"/>
  <c r="H9" i="2"/>
  <c r="I9" i="2" s="1"/>
  <c r="H8" i="2"/>
  <c r="I8" i="2" s="1"/>
  <c r="H7" i="2"/>
  <c r="I7" i="2" s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19" i="2" l="1"/>
  <c r="G21" i="1"/>
  <c r="G18" i="1"/>
  <c r="G17" i="1"/>
  <c r="H17" i="1" s="1"/>
  <c r="G16" i="1"/>
  <c r="G15" i="1"/>
  <c r="H15" i="1" s="1"/>
  <c r="G14" i="1"/>
  <c r="H14" i="1" s="1"/>
  <c r="G13" i="1"/>
  <c r="G12" i="1"/>
  <c r="G11" i="1"/>
  <c r="G10" i="1"/>
  <c r="H10" i="1" s="1"/>
  <c r="G9" i="1"/>
  <c r="H9" i="1" s="1"/>
  <c r="G8" i="1"/>
  <c r="H8" i="1" s="1"/>
  <c r="G7" i="1"/>
  <c r="G45" i="1" l="1"/>
  <c r="G15" i="3" l="1"/>
  <c r="G16" i="3" s="1"/>
  <c r="H39" i="1"/>
  <c r="H42" i="1"/>
  <c r="H43" i="1"/>
  <c r="H35" i="1"/>
  <c r="H32" i="1"/>
  <c r="H41" i="1"/>
  <c r="H44" i="1"/>
  <c r="H40" i="1"/>
  <c r="H33" i="1"/>
  <c r="H34" i="1"/>
  <c r="H36" i="1"/>
  <c r="H37" i="1"/>
  <c r="H38" i="1"/>
  <c r="H28" i="1"/>
  <c r="H29" i="1"/>
  <c r="H30" i="1"/>
  <c r="H31" i="1"/>
  <c r="H22" i="1"/>
  <c r="H23" i="1"/>
  <c r="H24" i="1"/>
  <c r="H25" i="1"/>
  <c r="H26" i="1"/>
  <c r="H27" i="1"/>
  <c r="H21" i="1"/>
  <c r="I19" i="2" l="1"/>
  <c r="H19" i="2"/>
  <c r="H16" i="1"/>
  <c r="H13" i="1"/>
  <c r="H11" i="1"/>
  <c r="H18" i="1"/>
  <c r="H12" i="1"/>
  <c r="H7" i="1" l="1"/>
  <c r="H45" i="1" s="1"/>
</calcChain>
</file>

<file path=xl/sharedStrings.xml><?xml version="1.0" encoding="utf-8"?>
<sst xmlns="http://schemas.openxmlformats.org/spreadsheetml/2006/main" count="176" uniqueCount="118">
  <si>
    <t>ITEM</t>
  </si>
  <si>
    <t>ESPECIFICAÇÃO DO MATERIAL MENSAL</t>
  </si>
  <si>
    <t>UNID</t>
  </si>
  <si>
    <t>QTD. MÍNIMA</t>
  </si>
  <si>
    <t>VALOR  UNITÁRIO R$</t>
  </si>
  <si>
    <t xml:space="preserve">VALOR  MENSAL R$ </t>
  </si>
  <si>
    <t>PREÇO ANUAL</t>
  </si>
  <si>
    <t>R$</t>
  </si>
  <si>
    <r>
      <t xml:space="preserve">Álcool </t>
    </r>
    <r>
      <rPr>
        <sz val="10.5"/>
        <color theme="1"/>
        <rFont val="Calibri"/>
        <family val="2"/>
        <scheme val="minor"/>
      </rPr>
      <t xml:space="preserve">etílico tipo hidratado, aplicação limpeza, concentração superior a 90º INPM </t>
    </r>
  </si>
  <si>
    <t>Frasco com 1 litro</t>
  </si>
  <si>
    <t xml:space="preserve">Álcool etílico hidratado em gel, límpido, isento de partículas, 70% </t>
  </si>
  <si>
    <t>Frasco com 500 ml</t>
  </si>
  <si>
    <t>Desinfetante líquido à base de quaternário de amônio, princípio ativo cloreto alquil dimetil benzil amônio + tensioativos, aplicação fungicida, bactericida, biodegradá-vel, aroma de eucalipto ou floral</t>
  </si>
  <si>
    <t>Galão com 5 litros</t>
  </si>
  <si>
    <t>Detergente líquido, aplicação remoção de gordura e sujeira em geral, biodegradável, concentrado</t>
  </si>
  <si>
    <t xml:space="preserve">Detergente multiuso para limpeza das estações de trabalho e armários </t>
  </si>
  <si>
    <t xml:space="preserve">Pedra desodorizante para uso interno no vaso sanitário dos banheiros, com ação bactericida, combate ao mau cheiro e perfumada. Embalagem contendo 1 pedra e 1 alça plástica, com fragrância  de lavanda. </t>
  </si>
  <si>
    <t xml:space="preserve">Embalagem com uma unidade de 40 gramas </t>
  </si>
  <si>
    <t xml:space="preserve">Saco, material polietileno, descar-tável, para descarte e acondicio-namento de absorvente higiênico feminino, com medidas aproxima-das de 28 x 65 cm </t>
  </si>
  <si>
    <t>Caixa com 25 unidades</t>
  </si>
  <si>
    <r>
      <t>Papel toalha interfolhado, composto em 100% de fibras celulósicas simples, macio ao toque, cor branca, compatível com porta-papel/</t>
    </r>
    <r>
      <rPr>
        <i/>
        <sz val="10.5"/>
        <color rgb="FF000000"/>
        <rFont val="Calibri"/>
        <family val="2"/>
        <scheme val="minor"/>
      </rPr>
      <t>dispenser</t>
    </r>
    <r>
      <rPr>
        <sz val="10.5"/>
        <color rgb="FF000000"/>
        <rFont val="Calibri"/>
        <family val="2"/>
        <scheme val="minor"/>
      </rPr>
      <t xml:space="preserve"> (referência marca “Melhoramentos”), dimensões aproximadas 23x21 cm, sem fragrância</t>
    </r>
  </si>
  <si>
    <t>Fardo com 1000 folhas dividido em pacotes de 250 folhas</t>
  </si>
  <si>
    <t xml:space="preserve">Pano de chão, 100% algodão, com medidas aproximadas de 40 x 70 x, com alto grau de absorção, sem desprendimento de partícula, para aplicação em limpeza fina </t>
  </si>
  <si>
    <t>Unidade</t>
  </si>
  <si>
    <t xml:space="preserve">Pano de limpeza multiuso com microfuros, tipo Perfex ou similar,  </t>
  </si>
  <si>
    <t>Pacote com 5 unidades.</t>
  </si>
  <si>
    <t>Pacote com 1 Kilo</t>
  </si>
  <si>
    <t xml:space="preserve">Papel higiênico com medidas aproximadas de 21,50cm x 11,00cm, 30 a 34 g/m2, composição 100% fibras celulósica, cor branca, textura macio, sem perfume, rolo de 300 metros, compatível com porta papel higiênico do mesmo tamanho </t>
  </si>
  <si>
    <t>Frasco com 360 ml</t>
  </si>
  <si>
    <t xml:space="preserve">Sabão em barra, tamanho grande, cada barra protegida por plástico </t>
  </si>
  <si>
    <t xml:space="preserve">Sabão em pó para aplicação em limpeza geral, biodegradável </t>
  </si>
  <si>
    <t>Caixa c/ 1 Kilo</t>
  </si>
  <si>
    <t>Sabonete líquido cremoso, biode-gradável para assepsia das mãos nos banheiros e pias</t>
  </si>
  <si>
    <t xml:space="preserve">Galão de 5 Litros </t>
  </si>
  <si>
    <r>
      <t xml:space="preserve">Saco plástico para lixo reforçado, capacidade </t>
    </r>
    <r>
      <rPr>
        <b/>
        <sz val="10.5"/>
        <color rgb="FF000000"/>
        <rFont val="Calibri"/>
        <family val="2"/>
        <scheme val="minor"/>
      </rPr>
      <t>100</t>
    </r>
    <r>
      <rPr>
        <sz val="10.5"/>
        <color rgb="FF000000"/>
        <rFont val="Calibri"/>
        <family val="2"/>
        <scheme val="minor"/>
      </rPr>
      <t xml:space="preserve"> litros, cor preta, para uso nas copas e banheiros.</t>
    </r>
  </si>
  <si>
    <t>Pacote 25 unidades</t>
  </si>
  <si>
    <r>
      <t xml:space="preserve">Saco plástico para lixo reforçado, capacidade </t>
    </r>
    <r>
      <rPr>
        <b/>
        <sz val="10.5"/>
        <color rgb="FF000000"/>
        <rFont val="Calibri"/>
        <family val="2"/>
        <scheme val="minor"/>
      </rPr>
      <t>50</t>
    </r>
    <r>
      <rPr>
        <sz val="10.5"/>
        <color rgb="FF000000"/>
        <rFont val="Calibri"/>
        <family val="2"/>
        <scheme val="minor"/>
      </rPr>
      <t xml:space="preserve"> litros para uso nos banheiros</t>
    </r>
  </si>
  <si>
    <t>Pacote 10 unidades</t>
  </si>
  <si>
    <r>
      <t xml:space="preserve">Saco plástico para lixo, reforçado, com capacidade </t>
    </r>
    <r>
      <rPr>
        <b/>
        <sz val="10.5"/>
        <color rgb="FF000000"/>
        <rFont val="Calibri"/>
        <family val="2"/>
        <scheme val="minor"/>
      </rPr>
      <t>20</t>
    </r>
    <r>
      <rPr>
        <sz val="10.5"/>
        <color rgb="FF000000"/>
        <rFont val="Calibri"/>
        <family val="2"/>
        <scheme val="minor"/>
      </rPr>
      <t xml:space="preserve"> litros, cor preta,  para uso nas estações de trabalho e cabines sanitárias. </t>
    </r>
  </si>
  <si>
    <t>Pacote com 100 unidades</t>
  </si>
  <si>
    <t xml:space="preserve">Removedor de cera líquido e impermeabilizante, tipo solvente com hidrocarbonetos aromáticos, incolor e inodoro, para uso em pisos laváveis, à base d'água. </t>
  </si>
  <si>
    <t xml:space="preserve">Galão de 5 litros </t>
  </si>
  <si>
    <t>Base seladora para pisos porosos e vinílicos laváveis</t>
  </si>
  <si>
    <t>Galão de 5 litros</t>
  </si>
  <si>
    <t xml:space="preserve">Impermeabilizante auto-brilhante para acabamento de pisos laváveis, </t>
  </si>
  <si>
    <t>Detergente Renovador de Brilho, para manutenção de piso, diluição 1:20</t>
  </si>
  <si>
    <t>Vassoura de pelo macio</t>
  </si>
  <si>
    <t>Vassoura de piaçava</t>
  </si>
  <si>
    <t>Lustrador para móveis, composto de ceras naturais, com aroma lavanda, para aplicação em móveis e superfícies lisas</t>
  </si>
  <si>
    <t>Frasco com 200 ml</t>
  </si>
  <si>
    <t>Limpa-vidro líquido, com composi-ção mínima de lauril éter sulfato de sódio e álcool</t>
  </si>
  <si>
    <t>Inseticida doméstico</t>
  </si>
  <si>
    <t>Frasco com 300 ml</t>
  </si>
  <si>
    <r>
      <t xml:space="preserve">Água sanitária, </t>
    </r>
    <r>
      <rPr>
        <sz val="10.5"/>
        <color theme="1"/>
        <rFont val="Calibri"/>
        <family val="2"/>
        <scheme val="minor"/>
      </rPr>
      <t xml:space="preserve">composição química hipoclorito de sódio, hidróxido de sódio, cloreto, cor incolor para  aplicação em lavagem como alvejante de roupas, banheiras, pias, tipo comum.  </t>
    </r>
  </si>
  <si>
    <t>Frasco de 1 litro</t>
  </si>
  <si>
    <t>Sabão líquido para piso</t>
  </si>
  <si>
    <t xml:space="preserve">Esponja limpeza em espuma/ fibra sintética de formato retangular, com abrasividade média, para limpeza geral, dupla face com medidas aproximadas de 110 x 75 mm, espessura mínima 20 mm </t>
  </si>
  <si>
    <t>Flanela branca de algodão para limpeza de mobiliário com medidas aproximadas de 28 x 48 cm</t>
  </si>
  <si>
    <t>Palha/lã de aço carbono e abrasi-vidade média e peso aproximado de 60 gramas</t>
  </si>
  <si>
    <t xml:space="preserve">Pacote com 8 unidades </t>
  </si>
  <si>
    <t>Pasta para limpeza de computador</t>
  </si>
  <si>
    <t>Desengordurante (sapólio/saponá-ceo), composição detergente, apli-cação limpeza paredes (banheiros) e louças, biodegradável</t>
  </si>
  <si>
    <t>TOTAIS</t>
  </si>
  <si>
    <t>ESPECIFICAÇÕES E PREÇOS DE REFERÊNCIA DOS MATERIAIS, UTENSÍLIOS E EQUIPAMENTOS  UTILIZADOS NO SERVIÇO DE LIMPEZA E CONSERVAÇÃO</t>
  </si>
  <si>
    <t>Quadro 1 – MATERIAL MENSAL</t>
  </si>
  <si>
    <t>DESCRIÇÃO DO MATERIAL SEMESTRAL</t>
  </si>
  <si>
    <t xml:space="preserve">MARCA </t>
  </si>
  <si>
    <t>PREÇO UNITÁRIO</t>
  </si>
  <si>
    <t>PREÇO MENSAL</t>
  </si>
  <si>
    <t xml:space="preserve">PREÇO SEMESTRAL </t>
  </si>
  <si>
    <t xml:space="preserve">Balde de 20 litros, em plástico, com alça de arame galvanizado e cor natural. </t>
  </si>
  <si>
    <t>Unid.</t>
  </si>
  <si>
    <t>Escova sanitária para banheiro, redonda, com suporte, fibras em nylon e cabo plástico.</t>
  </si>
  <si>
    <t xml:space="preserve">Escova limpeza geral, material corpo madeira e cerdas de nylon, com suporte em madeira, comprimento 7,50 médio. </t>
  </si>
  <si>
    <t xml:space="preserve">Desentupidor para vaso sanitário, em base de borracha flexível e cabo madeira. </t>
  </si>
  <si>
    <t>Desentupidor para pia, com base em borracha flexível e cabo de madeira</t>
  </si>
  <si>
    <t xml:space="preserve">Pá para coleta de lixo, com cabo de, no mínimo, 80 cm de compri-mento, em madeira e plástico. </t>
  </si>
  <si>
    <r>
      <t xml:space="preserve">Rodo de </t>
    </r>
    <r>
      <rPr>
        <b/>
        <sz val="10.5"/>
        <color rgb="FF000000"/>
        <rFont val="Calibri"/>
        <family val="2"/>
      </rPr>
      <t>30</t>
    </r>
    <r>
      <rPr>
        <sz val="10.5"/>
        <color rgb="FF000000"/>
        <rFont val="Calibri"/>
        <family val="2"/>
      </rPr>
      <t xml:space="preserve"> cm, com cabo e suporte em madeira ou plástico, comprimento do suporte de , no mínimo,  40 cm e cabo 1,40 cm</t>
    </r>
  </si>
  <si>
    <r>
      <t xml:space="preserve">Rodo de </t>
    </r>
    <r>
      <rPr>
        <b/>
        <sz val="10.5"/>
        <color rgb="FF000000"/>
        <rFont val="Calibri"/>
        <family val="2"/>
      </rPr>
      <t>50</t>
    </r>
    <r>
      <rPr>
        <sz val="10.5"/>
        <color rgb="FF000000"/>
        <rFont val="Calibri"/>
        <family val="2"/>
      </rPr>
      <t xml:space="preserve"> cm, com cabo e suporte em madeira ou plástico, comprimento do suporte de , no mínimo,  40 cm e cabo 1,40 cm</t>
    </r>
  </si>
  <si>
    <t>Vasculho com cabo de madeira, medindo 3 metros e cepa de madeira ou plástico com cerdas macias e flexíveis</t>
  </si>
  <si>
    <t xml:space="preserve">Vassoura, material cerdas de nylon, com cabo comprido em madeira ou plástico, e cepa madeira, de 30 cm para limpeza em geral. </t>
  </si>
  <si>
    <t>Espanador de mão com cabo de madeira ou plástico e cerdas macias, em material sintético ou natural</t>
  </si>
  <si>
    <t>Kit limpa vidros (cabo, limpador ou esponja sintética, suporte e rodo de mão, com cabo de madeira ou pvc, em base polipropileno e comprimento e base de, no mínimo, 40 e 20 cm, respectivamente, com  borra-cha especial na extremidade da base</t>
  </si>
  <si>
    <t xml:space="preserve">DESCRIÇÃO DO MATERIAL </t>
  </si>
  <si>
    <t>UNID.</t>
  </si>
  <si>
    <t>MARCA</t>
  </si>
  <si>
    <t>PREÇO  MENSAL</t>
  </si>
  <si>
    <t>Aspirador de pó industrial</t>
  </si>
  <si>
    <t>Extensão elétrica com 20 m</t>
  </si>
  <si>
    <t>Extensão elétrica com 40 m</t>
  </si>
  <si>
    <t>Mangueira plástica de ¾” com bico redutor, medindo 50 m</t>
  </si>
  <si>
    <t>Placa sinalizadora em plástico, tipo cavalete, com advertência de piso molhado</t>
  </si>
  <si>
    <t>Plaqueta sinalizadora, em plástico, com cordão para pendurar em fechaduras de portas de banheiros, ou do tio cavalete, com aviso de manuten-ção.</t>
  </si>
  <si>
    <t xml:space="preserve">Balde com espremedor (mop úmido), com cabo de alumínio, e suporte para utilização de fibras de limpeza </t>
  </si>
  <si>
    <t>TOTAL</t>
  </si>
  <si>
    <t>Fardo c/ 4 unidades</t>
  </si>
  <si>
    <t>Escada doméstica, alumínio, com  5 degraus articuláveis, revestidos com  tapete antiderrapante, pintura epóxi, tipo cavalete</t>
  </si>
  <si>
    <t>PE-SRP Nº 02/2019-PR/PA</t>
  </si>
  <si>
    <t>Saco para aspirador de pó – tamanho universal</t>
  </si>
  <si>
    <t>Desodorizador em aerossol, aplica-ção aromatizador ambiental, carac-terísticas adicionais ação neutralizante</t>
  </si>
  <si>
    <t>Quadro 2 – MATERIAL SEMESTRAL</t>
  </si>
  <si>
    <t>Quadro 3 – EQUIPAMENTOS</t>
  </si>
  <si>
    <t>Valor do equipamento por empregado</t>
  </si>
  <si>
    <t xml:space="preserve">MARCA  </t>
  </si>
  <si>
    <t>Naftalina</t>
  </si>
  <si>
    <t>ESPECIFICAÇÕES E PREÇOS DE REFERÊNCIA DOS MATERIAIS, UTENSÍLIOS E EQUIPAMENTOS  UTILIZADOS NO SERVIÇO DE OPERADOR DE CARGA</t>
  </si>
  <si>
    <t>Quadro 3 – MATERIAIS E EQUIPAMENTOS</t>
  </si>
  <si>
    <t>Corda em polipropileno de 12mm;</t>
  </si>
  <si>
    <t>Rolo 50 m</t>
  </si>
  <si>
    <t>Fita adesiva de 50mm</t>
  </si>
  <si>
    <t>Rolo 10 m</t>
  </si>
  <si>
    <t>Alicate universal de 8 (oito) polegadas;</t>
  </si>
  <si>
    <t>Furadeira/Parafusadeira</t>
  </si>
  <si>
    <t>Chave fixa de diferentes tamanhos;</t>
  </si>
  <si>
    <t>Jogo 12 peças</t>
  </si>
  <si>
    <t>Chave de fenda de diferentes tamanhos;</t>
  </si>
  <si>
    <t>Jogo 6 peças</t>
  </si>
  <si>
    <t>Martelo profissional;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</si>
</sst>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16" x14ac:knownFonts="1">
    <font>
      <sz val="11"/>
      <color theme="1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sz val="10.5"/>
      <color rgb="FF000000"/>
      <name val="Calibri"/>
      <family val="2"/>
      <scheme val="minor"/>
    </font>
    <font>
      <sz val="10.5"/>
      <color theme="1"/>
      <name val="Calibri"/>
      <family val="2"/>
      <scheme val="minor"/>
    </font>
    <font>
      <i/>
      <sz val="10.5"/>
      <color rgb="FF000000"/>
      <name val="Calibri"/>
      <family val="2"/>
      <scheme val="minor"/>
    </font>
    <font>
      <sz val="10.5"/>
      <color rgb="FFFF0000"/>
      <name val="Calibri"/>
      <family val="2"/>
      <scheme val="minor"/>
    </font>
    <font>
      <sz val="10"/>
      <color theme="1"/>
      <name val="Times New Roman"/>
      <family val="1"/>
    </font>
    <font>
      <sz val="10.5"/>
      <color theme="1"/>
      <name val="Calibri"/>
      <family val="2"/>
    </font>
    <font>
      <b/>
      <sz val="10.5"/>
      <color rgb="FF000000"/>
      <name val="Calibri"/>
      <family val="2"/>
    </font>
    <font>
      <sz val="10.5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rgb="FF808080"/>
      </left>
      <right style="medium">
        <color rgb="FF000000"/>
      </right>
      <top style="medium">
        <color rgb="FF808080"/>
      </top>
      <bottom/>
      <diagonal/>
    </border>
    <border>
      <left style="medium">
        <color rgb="FF808080"/>
      </left>
      <right style="medium">
        <color rgb="FF000000"/>
      </right>
      <top/>
      <bottom style="medium">
        <color rgb="FF808080"/>
      </bottom>
      <diagonal/>
    </border>
    <border>
      <left/>
      <right style="medium">
        <color rgb="FF00000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000000"/>
      </right>
      <top/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 style="medium">
        <color rgb="FF000000"/>
      </left>
      <right style="medium">
        <color rgb="FF000000"/>
      </right>
      <top style="medium">
        <color rgb="FF80808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80808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808080"/>
      </right>
      <top style="medium">
        <color rgb="FF808080"/>
      </top>
      <bottom/>
      <diagonal/>
    </border>
    <border>
      <left style="medium">
        <color rgb="FF000000"/>
      </left>
      <right style="medium">
        <color rgb="FF808080"/>
      </right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rgb="FF808080"/>
      </top>
      <bottom style="medium">
        <color rgb="FF808080"/>
      </bottom>
      <diagonal/>
    </border>
    <border>
      <left/>
      <right style="medium">
        <color indexed="64"/>
      </right>
      <top/>
      <bottom style="medium">
        <color rgb="FF808080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4" fontId="7" fillId="0" borderId="20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164" fontId="6" fillId="0" borderId="19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0" fillId="0" borderId="9" xfId="0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164" fontId="0" fillId="0" borderId="24" xfId="0" applyNumberFormat="1" applyBorder="1" applyAlignment="1">
      <alignment horizontal="center" vertical="center" wrapText="1"/>
    </xf>
    <xf numFmtId="4" fontId="0" fillId="0" borderId="24" xfId="0" applyNumberFormat="1" applyBorder="1" applyAlignment="1">
      <alignment horizontal="center" vertical="center" wrapText="1"/>
    </xf>
    <xf numFmtId="0" fontId="0" fillId="0" borderId="0" xfId="0" applyFont="1"/>
    <xf numFmtId="0" fontId="12" fillId="2" borderId="19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4" fillId="0" borderId="20" xfId="0" applyNumberFormat="1" applyFont="1" applyBorder="1" applyAlignment="1">
      <alignment horizontal="center" vertical="center" wrapText="1"/>
    </xf>
    <xf numFmtId="4" fontId="15" fillId="0" borderId="20" xfId="0" applyNumberFormat="1" applyFont="1" applyBorder="1" applyAlignment="1">
      <alignment horizontal="center" vertical="center" wrapText="1"/>
    </xf>
    <xf numFmtId="4" fontId="13" fillId="0" borderId="26" xfId="0" applyNumberFormat="1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/>
    </xf>
    <xf numFmtId="0" fontId="11" fillId="3" borderId="18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164" fontId="0" fillId="0" borderId="14" xfId="0" applyNumberFormat="1" applyBorder="1" applyAlignment="1">
      <alignment horizontal="center" vertical="center" wrapText="1"/>
    </xf>
    <xf numFmtId="4" fontId="0" fillId="0" borderId="12" xfId="0" applyNumberFormat="1" applyBorder="1" applyAlignment="1">
      <alignment horizontal="center" vertical="center" wrapText="1"/>
    </xf>
    <xf numFmtId="4" fontId="0" fillId="0" borderId="14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4" fontId="7" fillId="0" borderId="23" xfId="0" applyNumberFormat="1" applyFont="1" applyBorder="1" applyAlignment="1">
      <alignment horizontal="center" vertical="center" wrapText="1"/>
    </xf>
    <xf numFmtId="4" fontId="7" fillId="0" borderId="20" xfId="0" applyNumberFormat="1" applyFont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4" fontId="14" fillId="0" borderId="23" xfId="0" applyNumberFormat="1" applyFont="1" applyBorder="1" applyAlignment="1">
      <alignment horizontal="center" vertical="center" wrapText="1"/>
    </xf>
    <xf numFmtId="4" fontId="14" fillId="0" borderId="20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topLeftCell="A38" zoomScaleNormal="100" workbookViewId="0">
      <selection activeCell="F41" sqref="F41"/>
    </sheetView>
  </sheetViews>
  <sheetFormatPr defaultRowHeight="15" x14ac:dyDescent="0.25"/>
  <cols>
    <col min="1" max="1" width="10" customWidth="1"/>
    <col min="2" max="2" width="23.7109375" customWidth="1"/>
    <col min="3" max="4" width="10" customWidth="1"/>
    <col min="5" max="5" width="7.7109375" customWidth="1"/>
    <col min="6" max="6" width="11.7109375" customWidth="1"/>
    <col min="7" max="7" width="11" customWidth="1"/>
    <col min="8" max="8" width="10.28515625" customWidth="1"/>
    <col min="9" max="9" width="24.85546875" customWidth="1"/>
  </cols>
  <sheetData>
    <row r="1" spans="1:8" ht="25.9" customHeight="1" thickBot="1" x14ac:dyDescent="0.3">
      <c r="A1" s="45" t="s">
        <v>97</v>
      </c>
      <c r="B1" s="46"/>
      <c r="C1" s="46"/>
      <c r="D1" s="46"/>
      <c r="E1" s="46"/>
      <c r="F1" s="46"/>
      <c r="G1" s="46"/>
      <c r="H1" s="47"/>
    </row>
    <row r="2" spans="1:8" ht="36.6" customHeight="1" thickBot="1" x14ac:dyDescent="0.3">
      <c r="A2" s="48" t="s">
        <v>63</v>
      </c>
      <c r="B2" s="49"/>
      <c r="C2" s="49"/>
      <c r="D2" s="49"/>
      <c r="E2" s="49"/>
      <c r="F2" s="49"/>
      <c r="G2" s="49"/>
      <c r="H2" s="50"/>
    </row>
    <row r="3" spans="1:8" ht="13.15" hidden="1" customHeight="1" thickBot="1" x14ac:dyDescent="0.3">
      <c r="A3" s="48"/>
      <c r="B3" s="49"/>
      <c r="C3" s="49"/>
      <c r="D3" s="49"/>
      <c r="E3" s="49"/>
      <c r="F3" s="49"/>
      <c r="G3" s="49"/>
      <c r="H3" s="50"/>
    </row>
    <row r="4" spans="1:8" ht="25.15" customHeight="1" thickBot="1" x14ac:dyDescent="0.3">
      <c r="A4" s="63" t="s">
        <v>64</v>
      </c>
      <c r="B4" s="64"/>
      <c r="C4" s="64"/>
      <c r="D4" s="64"/>
      <c r="E4" s="64"/>
      <c r="F4" s="64"/>
      <c r="G4" s="64"/>
      <c r="H4" s="65"/>
    </row>
    <row r="5" spans="1:8" ht="41.25" customHeight="1" x14ac:dyDescent="0.25">
      <c r="A5" s="61" t="s">
        <v>0</v>
      </c>
      <c r="B5" s="38" t="s">
        <v>1</v>
      </c>
      <c r="C5" s="38" t="s">
        <v>2</v>
      </c>
      <c r="D5" s="38" t="s">
        <v>3</v>
      </c>
      <c r="E5" s="38" t="s">
        <v>103</v>
      </c>
      <c r="F5" s="38" t="s">
        <v>4</v>
      </c>
      <c r="G5" s="38" t="s">
        <v>5</v>
      </c>
      <c r="H5" s="1" t="s">
        <v>6</v>
      </c>
    </row>
    <row r="6" spans="1:8" ht="15.75" thickBot="1" x14ac:dyDescent="0.3">
      <c r="A6" s="62"/>
      <c r="B6" s="39"/>
      <c r="C6" s="39"/>
      <c r="D6" s="39"/>
      <c r="E6" s="39"/>
      <c r="F6" s="39"/>
      <c r="G6" s="39"/>
      <c r="H6" s="2" t="s">
        <v>7</v>
      </c>
    </row>
    <row r="7" spans="1:8" ht="66" customHeight="1" thickBot="1" x14ac:dyDescent="0.3">
      <c r="A7" s="3">
        <v>1</v>
      </c>
      <c r="B7" s="5" t="s">
        <v>8</v>
      </c>
      <c r="C7" s="5" t="s">
        <v>9</v>
      </c>
      <c r="D7" s="5">
        <v>2</v>
      </c>
      <c r="E7" s="5"/>
      <c r="F7" s="11">
        <v>10.56</v>
      </c>
      <c r="G7" s="9">
        <f t="shared" ref="G7:G18" si="0">(F7*D7)/5</f>
        <v>4.2240000000000002</v>
      </c>
      <c r="H7" s="10">
        <f>G7*12</f>
        <v>50.688000000000002</v>
      </c>
    </row>
    <row r="8" spans="1:8" ht="52.9" customHeight="1" thickBot="1" x14ac:dyDescent="0.3">
      <c r="A8" s="3">
        <v>2</v>
      </c>
      <c r="B8" s="6" t="s">
        <v>10</v>
      </c>
      <c r="C8" s="5" t="s">
        <v>11</v>
      </c>
      <c r="D8" s="5">
        <v>2</v>
      </c>
      <c r="E8" s="5"/>
      <c r="F8" s="11">
        <v>12.45</v>
      </c>
      <c r="G8" s="9">
        <f t="shared" si="0"/>
        <v>4.9799999999999995</v>
      </c>
      <c r="H8" s="10">
        <f>G8*12</f>
        <v>59.759999999999991</v>
      </c>
    </row>
    <row r="9" spans="1:8" ht="128.44999999999999" customHeight="1" thickBot="1" x14ac:dyDescent="0.3">
      <c r="A9" s="3">
        <v>3</v>
      </c>
      <c r="B9" s="5" t="s">
        <v>12</v>
      </c>
      <c r="C9" s="5" t="s">
        <v>13</v>
      </c>
      <c r="D9" s="5">
        <v>3</v>
      </c>
      <c r="E9" s="6"/>
      <c r="F9" s="11">
        <v>15.5</v>
      </c>
      <c r="G9" s="9">
        <f t="shared" si="0"/>
        <v>9.3000000000000007</v>
      </c>
      <c r="H9" s="10">
        <f>G9*12</f>
        <v>111.60000000000001</v>
      </c>
    </row>
    <row r="10" spans="1:8" ht="72" thickBot="1" x14ac:dyDescent="0.3">
      <c r="A10" s="3">
        <v>4</v>
      </c>
      <c r="B10" s="5" t="s">
        <v>14</v>
      </c>
      <c r="C10" s="5" t="s">
        <v>11</v>
      </c>
      <c r="D10" s="5">
        <v>10</v>
      </c>
      <c r="E10" s="6"/>
      <c r="F10" s="11">
        <v>3</v>
      </c>
      <c r="G10" s="9">
        <f t="shared" si="0"/>
        <v>6</v>
      </c>
      <c r="H10" s="10">
        <f>G10*12</f>
        <v>72</v>
      </c>
    </row>
    <row r="11" spans="1:8" ht="43.5" thickBot="1" x14ac:dyDescent="0.3">
      <c r="A11" s="3">
        <v>5</v>
      </c>
      <c r="B11" s="5" t="s">
        <v>15</v>
      </c>
      <c r="C11" s="5" t="s">
        <v>11</v>
      </c>
      <c r="D11" s="5">
        <v>3</v>
      </c>
      <c r="E11" s="6"/>
      <c r="F11" s="11">
        <v>4.76</v>
      </c>
      <c r="G11" s="9">
        <f t="shared" si="0"/>
        <v>2.8559999999999999</v>
      </c>
      <c r="H11" s="10">
        <f t="shared" ref="H11:H18" si="1">G11*12</f>
        <v>34.271999999999998</v>
      </c>
    </row>
    <row r="12" spans="1:8" ht="135.6" customHeight="1" thickBot="1" x14ac:dyDescent="0.3">
      <c r="A12" s="3">
        <v>6</v>
      </c>
      <c r="B12" s="5" t="s">
        <v>16</v>
      </c>
      <c r="C12" s="5" t="s">
        <v>17</v>
      </c>
      <c r="D12" s="5">
        <v>10</v>
      </c>
      <c r="E12" s="6"/>
      <c r="F12" s="11">
        <v>3.04</v>
      </c>
      <c r="G12" s="9">
        <f t="shared" si="0"/>
        <v>6.08</v>
      </c>
      <c r="H12" s="10">
        <f t="shared" si="1"/>
        <v>72.960000000000008</v>
      </c>
    </row>
    <row r="13" spans="1:8" ht="86.25" thickBot="1" x14ac:dyDescent="0.3">
      <c r="A13" s="3">
        <v>7</v>
      </c>
      <c r="B13" s="5" t="s">
        <v>18</v>
      </c>
      <c r="C13" s="5" t="s">
        <v>19</v>
      </c>
      <c r="D13" s="5">
        <v>5</v>
      </c>
      <c r="E13" s="4"/>
      <c r="F13" s="11">
        <v>30</v>
      </c>
      <c r="G13" s="9">
        <f t="shared" si="0"/>
        <v>30</v>
      </c>
      <c r="H13" s="10">
        <f t="shared" si="1"/>
        <v>360</v>
      </c>
    </row>
    <row r="14" spans="1:8" ht="136.9" customHeight="1" thickBot="1" x14ac:dyDescent="0.3">
      <c r="A14" s="3">
        <v>8</v>
      </c>
      <c r="B14" s="5" t="s">
        <v>20</v>
      </c>
      <c r="C14" s="5" t="s">
        <v>21</v>
      </c>
      <c r="D14" s="5">
        <v>10</v>
      </c>
      <c r="E14" s="6"/>
      <c r="F14" s="11">
        <v>29.18</v>
      </c>
      <c r="G14" s="9">
        <f t="shared" si="0"/>
        <v>58.36</v>
      </c>
      <c r="H14" s="10">
        <f t="shared" si="1"/>
        <v>700.31999999999994</v>
      </c>
    </row>
    <row r="15" spans="1:8" ht="100.5" thickBot="1" x14ac:dyDescent="0.3">
      <c r="A15" s="3">
        <v>9</v>
      </c>
      <c r="B15" s="5" t="s">
        <v>22</v>
      </c>
      <c r="C15" s="5" t="s">
        <v>23</v>
      </c>
      <c r="D15" s="5">
        <v>5</v>
      </c>
      <c r="E15" s="6"/>
      <c r="F15" s="11">
        <v>3.79</v>
      </c>
      <c r="G15" s="9">
        <f t="shared" si="0"/>
        <v>3.79</v>
      </c>
      <c r="H15" s="10">
        <f t="shared" si="1"/>
        <v>45.480000000000004</v>
      </c>
    </row>
    <row r="16" spans="1:8" ht="43.5" thickBot="1" x14ac:dyDescent="0.3">
      <c r="A16" s="3">
        <v>10</v>
      </c>
      <c r="B16" s="5" t="s">
        <v>24</v>
      </c>
      <c r="C16" s="5" t="s">
        <v>25</v>
      </c>
      <c r="D16" s="5">
        <v>1</v>
      </c>
      <c r="E16" s="6"/>
      <c r="F16" s="11">
        <v>2.78</v>
      </c>
      <c r="G16" s="9">
        <f t="shared" si="0"/>
        <v>0.55599999999999994</v>
      </c>
      <c r="H16" s="10">
        <f t="shared" si="1"/>
        <v>6.6719999999999988</v>
      </c>
    </row>
    <row r="17" spans="1:8" ht="37.15" customHeight="1" thickBot="1" x14ac:dyDescent="0.3">
      <c r="A17" s="3">
        <v>11</v>
      </c>
      <c r="B17" s="5" t="s">
        <v>104</v>
      </c>
      <c r="C17" s="5" t="s">
        <v>26</v>
      </c>
      <c r="D17" s="5">
        <v>2</v>
      </c>
      <c r="E17" s="6"/>
      <c r="F17" s="11">
        <v>36.44</v>
      </c>
      <c r="G17" s="9">
        <f t="shared" si="0"/>
        <v>14.575999999999999</v>
      </c>
      <c r="H17" s="10">
        <f t="shared" si="1"/>
        <v>174.91199999999998</v>
      </c>
    </row>
    <row r="18" spans="1:8" ht="160.15" customHeight="1" thickBot="1" x14ac:dyDescent="0.3">
      <c r="A18" s="51">
        <v>12</v>
      </c>
      <c r="B18" s="53" t="s">
        <v>27</v>
      </c>
      <c r="C18" s="7" t="s">
        <v>95</v>
      </c>
      <c r="D18" s="53">
        <v>12</v>
      </c>
      <c r="E18" s="55"/>
      <c r="F18" s="57">
        <v>6.9</v>
      </c>
      <c r="G18" s="59">
        <f t="shared" si="0"/>
        <v>16.560000000000002</v>
      </c>
      <c r="H18" s="40">
        <f t="shared" si="1"/>
        <v>198.72000000000003</v>
      </c>
    </row>
    <row r="19" spans="1:8" hidden="1" x14ac:dyDescent="0.25">
      <c r="A19" s="52"/>
      <c r="B19" s="54"/>
      <c r="C19" s="8"/>
      <c r="D19" s="54"/>
      <c r="E19" s="56"/>
      <c r="F19" s="58"/>
      <c r="G19" s="60"/>
      <c r="H19" s="41"/>
    </row>
    <row r="20" spans="1:8" ht="15.75" hidden="1" thickBot="1" x14ac:dyDescent="0.3">
      <c r="A20" s="52"/>
      <c r="B20" s="54"/>
      <c r="C20" s="24"/>
      <c r="D20" s="54"/>
      <c r="E20" s="56"/>
      <c r="F20" s="58"/>
      <c r="G20" s="60"/>
      <c r="H20" s="41"/>
    </row>
    <row r="21" spans="1:8" ht="73.150000000000006" customHeight="1" thickBot="1" x14ac:dyDescent="0.3">
      <c r="A21" s="25">
        <v>13</v>
      </c>
      <c r="B21" s="25" t="s">
        <v>99</v>
      </c>
      <c r="C21" s="25" t="s">
        <v>28</v>
      </c>
      <c r="D21" s="25">
        <v>3</v>
      </c>
      <c r="E21" s="26"/>
      <c r="F21" s="27">
        <v>9.92</v>
      </c>
      <c r="G21" s="28">
        <f t="shared" ref="G21:G44" si="2">(F21*D21)/5</f>
        <v>5.952</v>
      </c>
      <c r="H21" s="28">
        <f>G21*12</f>
        <v>71.424000000000007</v>
      </c>
    </row>
    <row r="22" spans="1:8" ht="52.9" customHeight="1" thickBot="1" x14ac:dyDescent="0.3">
      <c r="A22" s="3">
        <v>14</v>
      </c>
      <c r="B22" s="5" t="s">
        <v>29</v>
      </c>
      <c r="C22" s="5" t="s">
        <v>26</v>
      </c>
      <c r="D22" s="5">
        <v>3</v>
      </c>
      <c r="E22" s="6"/>
      <c r="F22" s="11">
        <v>4.62</v>
      </c>
      <c r="G22" s="9">
        <f t="shared" si="2"/>
        <v>2.7719999999999998</v>
      </c>
      <c r="H22" s="10">
        <f t="shared" ref="H22:H44" si="3">G22*12</f>
        <v>33.263999999999996</v>
      </c>
    </row>
    <row r="23" spans="1:8" ht="43.5" thickBot="1" x14ac:dyDescent="0.3">
      <c r="A23" s="3">
        <v>15</v>
      </c>
      <c r="B23" s="5" t="s">
        <v>30</v>
      </c>
      <c r="C23" s="5" t="s">
        <v>31</v>
      </c>
      <c r="D23" s="5">
        <v>2</v>
      </c>
      <c r="E23" s="6"/>
      <c r="F23" s="11">
        <v>5.5</v>
      </c>
      <c r="G23" s="9">
        <f t="shared" si="2"/>
        <v>2.2000000000000002</v>
      </c>
      <c r="H23" s="10">
        <f t="shared" si="3"/>
        <v>26.400000000000002</v>
      </c>
    </row>
    <row r="24" spans="1:8" ht="66.599999999999994" customHeight="1" thickBot="1" x14ac:dyDescent="0.3">
      <c r="A24" s="3">
        <v>16</v>
      </c>
      <c r="B24" s="5" t="s">
        <v>32</v>
      </c>
      <c r="C24" s="5" t="s">
        <v>33</v>
      </c>
      <c r="D24" s="5">
        <v>1</v>
      </c>
      <c r="E24" s="6"/>
      <c r="F24" s="11">
        <v>12.77</v>
      </c>
      <c r="G24" s="9">
        <f t="shared" si="2"/>
        <v>2.5539999999999998</v>
      </c>
      <c r="H24" s="10">
        <f t="shared" si="3"/>
        <v>30.647999999999996</v>
      </c>
    </row>
    <row r="25" spans="1:8" ht="66.599999999999994" customHeight="1" thickBot="1" x14ac:dyDescent="0.3">
      <c r="A25" s="3">
        <v>17</v>
      </c>
      <c r="B25" s="5" t="s">
        <v>34</v>
      </c>
      <c r="C25" s="5" t="s">
        <v>35</v>
      </c>
      <c r="D25" s="5">
        <v>1</v>
      </c>
      <c r="E25" s="6"/>
      <c r="F25" s="11">
        <v>9.25</v>
      </c>
      <c r="G25" s="9">
        <f t="shared" si="2"/>
        <v>1.85</v>
      </c>
      <c r="H25" s="10">
        <f t="shared" si="3"/>
        <v>22.200000000000003</v>
      </c>
    </row>
    <row r="26" spans="1:8" ht="64.900000000000006" customHeight="1" thickBot="1" x14ac:dyDescent="0.3">
      <c r="A26" s="3">
        <v>18</v>
      </c>
      <c r="B26" s="5" t="s">
        <v>36</v>
      </c>
      <c r="C26" s="5" t="s">
        <v>37</v>
      </c>
      <c r="D26" s="5">
        <v>5</v>
      </c>
      <c r="E26" s="6"/>
      <c r="F26" s="11">
        <v>1.08</v>
      </c>
      <c r="G26" s="9">
        <f t="shared" si="2"/>
        <v>1.08</v>
      </c>
      <c r="H26" s="10">
        <f t="shared" si="3"/>
        <v>12.96</v>
      </c>
    </row>
    <row r="27" spans="1:8" ht="81.599999999999994" customHeight="1" thickBot="1" x14ac:dyDescent="0.3">
      <c r="A27" s="3">
        <v>19</v>
      </c>
      <c r="B27" s="5" t="s">
        <v>38</v>
      </c>
      <c r="C27" s="5" t="s">
        <v>39</v>
      </c>
      <c r="D27" s="5">
        <v>1</v>
      </c>
      <c r="E27" s="6"/>
      <c r="F27" s="11">
        <v>7.49</v>
      </c>
      <c r="G27" s="9">
        <f t="shared" si="2"/>
        <v>1.498</v>
      </c>
      <c r="H27" s="10">
        <f t="shared" si="3"/>
        <v>17.975999999999999</v>
      </c>
    </row>
    <row r="28" spans="1:8" ht="105.6" customHeight="1" thickBot="1" x14ac:dyDescent="0.3">
      <c r="A28" s="3">
        <v>20</v>
      </c>
      <c r="B28" s="5" t="s">
        <v>40</v>
      </c>
      <c r="C28" s="5" t="s">
        <v>41</v>
      </c>
      <c r="D28" s="5">
        <v>1</v>
      </c>
      <c r="E28" s="6"/>
      <c r="F28" s="11">
        <v>53.22</v>
      </c>
      <c r="G28" s="9">
        <f t="shared" si="2"/>
        <v>10.644</v>
      </c>
      <c r="H28" s="10">
        <f t="shared" si="3"/>
        <v>127.72800000000001</v>
      </c>
    </row>
    <row r="29" spans="1:8" ht="38.450000000000003" customHeight="1" thickBot="1" x14ac:dyDescent="0.3">
      <c r="A29" s="3">
        <v>21</v>
      </c>
      <c r="B29" s="5" t="s">
        <v>42</v>
      </c>
      <c r="C29" s="5" t="s">
        <v>43</v>
      </c>
      <c r="D29" s="5">
        <v>1</v>
      </c>
      <c r="E29" s="6"/>
      <c r="F29" s="11">
        <v>142</v>
      </c>
      <c r="G29" s="9">
        <f t="shared" si="2"/>
        <v>28.4</v>
      </c>
      <c r="H29" s="10">
        <f t="shared" si="3"/>
        <v>340.79999999999995</v>
      </c>
    </row>
    <row r="30" spans="1:8" ht="60.6" customHeight="1" thickBot="1" x14ac:dyDescent="0.3">
      <c r="A30" s="3">
        <v>22</v>
      </c>
      <c r="B30" s="5" t="s">
        <v>44</v>
      </c>
      <c r="C30" s="5" t="s">
        <v>43</v>
      </c>
      <c r="D30" s="5">
        <v>1</v>
      </c>
      <c r="E30" s="6"/>
      <c r="F30" s="11">
        <v>98.9</v>
      </c>
      <c r="G30" s="9">
        <f t="shared" si="2"/>
        <v>19.78</v>
      </c>
      <c r="H30" s="10">
        <f t="shared" si="3"/>
        <v>237.36</v>
      </c>
    </row>
    <row r="31" spans="1:8" ht="43.5" thickBot="1" x14ac:dyDescent="0.3">
      <c r="A31" s="3">
        <v>23</v>
      </c>
      <c r="B31" s="5" t="s">
        <v>45</v>
      </c>
      <c r="C31" s="5" t="s">
        <v>43</v>
      </c>
      <c r="D31" s="5">
        <v>1</v>
      </c>
      <c r="E31" s="6"/>
      <c r="F31" s="11">
        <v>140.04</v>
      </c>
      <c r="G31" s="9">
        <f t="shared" si="2"/>
        <v>28.007999999999999</v>
      </c>
      <c r="H31" s="10">
        <f t="shared" si="3"/>
        <v>336.096</v>
      </c>
    </row>
    <row r="32" spans="1:8" ht="29.45" customHeight="1" thickBot="1" x14ac:dyDescent="0.3">
      <c r="A32" s="3">
        <v>24</v>
      </c>
      <c r="B32" s="5" t="s">
        <v>46</v>
      </c>
      <c r="C32" s="5" t="s">
        <v>23</v>
      </c>
      <c r="D32" s="5">
        <v>2</v>
      </c>
      <c r="E32" s="6"/>
      <c r="F32" s="11">
        <v>5.4</v>
      </c>
      <c r="G32" s="9">
        <f t="shared" si="2"/>
        <v>2.16</v>
      </c>
      <c r="H32" s="10">
        <f t="shared" si="3"/>
        <v>25.92</v>
      </c>
    </row>
    <row r="33" spans="1:8" ht="32.450000000000003" customHeight="1" thickBot="1" x14ac:dyDescent="0.3">
      <c r="A33" s="3">
        <v>25</v>
      </c>
      <c r="B33" s="5" t="s">
        <v>47</v>
      </c>
      <c r="C33" s="5" t="s">
        <v>23</v>
      </c>
      <c r="D33" s="5">
        <v>2</v>
      </c>
      <c r="E33" s="6"/>
      <c r="F33" s="11">
        <v>11.57</v>
      </c>
      <c r="G33" s="9">
        <f t="shared" si="2"/>
        <v>4.6280000000000001</v>
      </c>
      <c r="H33" s="10">
        <f t="shared" si="3"/>
        <v>55.536000000000001</v>
      </c>
    </row>
    <row r="34" spans="1:8" ht="72" thickBot="1" x14ac:dyDescent="0.3">
      <c r="A34" s="3">
        <v>26</v>
      </c>
      <c r="B34" s="5" t="s">
        <v>48</v>
      </c>
      <c r="C34" s="5" t="s">
        <v>49</v>
      </c>
      <c r="D34" s="5">
        <v>4</v>
      </c>
      <c r="E34" s="6"/>
      <c r="F34" s="11">
        <v>5.15</v>
      </c>
      <c r="G34" s="9">
        <f t="shared" si="2"/>
        <v>4.12</v>
      </c>
      <c r="H34" s="10">
        <f t="shared" si="3"/>
        <v>49.44</v>
      </c>
    </row>
    <row r="35" spans="1:8" ht="69.599999999999994" customHeight="1" thickBot="1" x14ac:dyDescent="0.3">
      <c r="A35" s="3">
        <v>27</v>
      </c>
      <c r="B35" s="5" t="s">
        <v>50</v>
      </c>
      <c r="C35" s="5" t="s">
        <v>11</v>
      </c>
      <c r="D35" s="5">
        <v>6</v>
      </c>
      <c r="E35" s="6"/>
      <c r="F35" s="11">
        <v>4.0599999999999996</v>
      </c>
      <c r="G35" s="9">
        <f t="shared" si="2"/>
        <v>4.8719999999999999</v>
      </c>
      <c r="H35" s="10">
        <f t="shared" si="3"/>
        <v>58.463999999999999</v>
      </c>
    </row>
    <row r="36" spans="1:8" ht="39.6" customHeight="1" thickBot="1" x14ac:dyDescent="0.3">
      <c r="A36" s="3">
        <v>28</v>
      </c>
      <c r="B36" s="5" t="s">
        <v>51</v>
      </c>
      <c r="C36" s="5" t="s">
        <v>52</v>
      </c>
      <c r="D36" s="5">
        <v>1</v>
      </c>
      <c r="E36" s="6"/>
      <c r="F36" s="11">
        <v>8.6999999999999993</v>
      </c>
      <c r="G36" s="9">
        <f t="shared" si="2"/>
        <v>1.7399999999999998</v>
      </c>
      <c r="H36" s="10">
        <f t="shared" si="3"/>
        <v>20.879999999999995</v>
      </c>
    </row>
    <row r="37" spans="1:8" ht="121.15" customHeight="1" thickBot="1" x14ac:dyDescent="0.3">
      <c r="A37" s="3">
        <v>29</v>
      </c>
      <c r="B37" s="5" t="s">
        <v>53</v>
      </c>
      <c r="C37" s="5" t="s">
        <v>54</v>
      </c>
      <c r="D37" s="5">
        <v>3</v>
      </c>
      <c r="E37" s="5"/>
      <c r="F37" s="11">
        <v>1.86</v>
      </c>
      <c r="G37" s="9">
        <f t="shared" si="2"/>
        <v>1.1160000000000001</v>
      </c>
      <c r="H37" s="10">
        <f t="shared" si="3"/>
        <v>13.392000000000001</v>
      </c>
    </row>
    <row r="38" spans="1:8" ht="40.15" customHeight="1" thickBot="1" x14ac:dyDescent="0.3">
      <c r="A38" s="3">
        <v>30</v>
      </c>
      <c r="B38" s="5" t="s">
        <v>55</v>
      </c>
      <c r="C38" s="5" t="s">
        <v>43</v>
      </c>
      <c r="D38" s="5">
        <v>3</v>
      </c>
      <c r="E38" s="6"/>
      <c r="F38" s="11">
        <v>23.9</v>
      </c>
      <c r="G38" s="9">
        <f t="shared" si="2"/>
        <v>14.339999999999998</v>
      </c>
      <c r="H38" s="10">
        <f t="shared" si="3"/>
        <v>172.07999999999998</v>
      </c>
    </row>
    <row r="39" spans="1:8" ht="123.6" customHeight="1" thickBot="1" x14ac:dyDescent="0.3">
      <c r="A39" s="3">
        <v>31</v>
      </c>
      <c r="B39" s="5" t="s">
        <v>56</v>
      </c>
      <c r="C39" s="5" t="s">
        <v>23</v>
      </c>
      <c r="D39" s="5">
        <v>4</v>
      </c>
      <c r="E39" s="6"/>
      <c r="F39" s="11">
        <v>1.75</v>
      </c>
      <c r="G39" s="9">
        <f t="shared" si="2"/>
        <v>1.4</v>
      </c>
      <c r="H39" s="10">
        <f t="shared" si="3"/>
        <v>16.799999999999997</v>
      </c>
    </row>
    <row r="40" spans="1:8" ht="57.75" thickBot="1" x14ac:dyDescent="0.3">
      <c r="A40" s="3">
        <v>32</v>
      </c>
      <c r="B40" s="5" t="s">
        <v>57</v>
      </c>
      <c r="C40" s="5" t="s">
        <v>23</v>
      </c>
      <c r="D40" s="5">
        <v>6</v>
      </c>
      <c r="E40" s="6"/>
      <c r="F40" s="11">
        <v>4.3</v>
      </c>
      <c r="G40" s="9">
        <f t="shared" si="2"/>
        <v>5.1599999999999993</v>
      </c>
      <c r="H40" s="10">
        <f t="shared" si="3"/>
        <v>61.919999999999987</v>
      </c>
    </row>
    <row r="41" spans="1:8" ht="60" customHeight="1" thickBot="1" x14ac:dyDescent="0.3">
      <c r="A41" s="3">
        <v>33</v>
      </c>
      <c r="B41" s="5" t="s">
        <v>58</v>
      </c>
      <c r="C41" s="5" t="s">
        <v>59</v>
      </c>
      <c r="D41" s="5">
        <v>1</v>
      </c>
      <c r="E41" s="6"/>
      <c r="F41" s="11">
        <v>0.85</v>
      </c>
      <c r="G41" s="9">
        <f t="shared" si="2"/>
        <v>0.16999999999999998</v>
      </c>
      <c r="H41" s="10">
        <f t="shared" si="3"/>
        <v>2.04</v>
      </c>
    </row>
    <row r="42" spans="1:8" ht="47.45" customHeight="1" thickBot="1" x14ac:dyDescent="0.3">
      <c r="A42" s="3">
        <v>34</v>
      </c>
      <c r="B42" s="5" t="s">
        <v>60</v>
      </c>
      <c r="C42" s="5" t="s">
        <v>11</v>
      </c>
      <c r="D42" s="5">
        <v>1</v>
      </c>
      <c r="E42" s="6"/>
      <c r="F42" s="11">
        <v>4.75</v>
      </c>
      <c r="G42" s="9">
        <f t="shared" si="2"/>
        <v>0.95</v>
      </c>
      <c r="H42" s="10">
        <f t="shared" si="3"/>
        <v>11.399999999999999</v>
      </c>
    </row>
    <row r="43" spans="1:8" ht="90.6" customHeight="1" thickBot="1" x14ac:dyDescent="0.3">
      <c r="A43" s="3">
        <v>35</v>
      </c>
      <c r="B43" s="5" t="s">
        <v>61</v>
      </c>
      <c r="C43" s="5" t="s">
        <v>52</v>
      </c>
      <c r="D43" s="5">
        <v>4</v>
      </c>
      <c r="E43" s="6"/>
      <c r="F43" s="11">
        <v>3.6</v>
      </c>
      <c r="G43" s="9">
        <f t="shared" si="2"/>
        <v>2.88</v>
      </c>
      <c r="H43" s="10">
        <f t="shared" si="3"/>
        <v>34.56</v>
      </c>
    </row>
    <row r="44" spans="1:8" ht="45.6" customHeight="1" thickBot="1" x14ac:dyDescent="0.3">
      <c r="A44" s="3">
        <v>36</v>
      </c>
      <c r="B44" s="5" t="s">
        <v>98</v>
      </c>
      <c r="C44" s="5" t="s">
        <v>23</v>
      </c>
      <c r="D44" s="5">
        <v>1</v>
      </c>
      <c r="E44" s="6"/>
      <c r="F44" s="11">
        <v>30.29</v>
      </c>
      <c r="G44" s="9">
        <f t="shared" si="2"/>
        <v>6.0579999999999998</v>
      </c>
      <c r="H44" s="10">
        <f t="shared" si="3"/>
        <v>72.695999999999998</v>
      </c>
    </row>
    <row r="45" spans="1:8" ht="29.25" customHeight="1" thickBot="1" x14ac:dyDescent="0.3">
      <c r="A45" s="42" t="s">
        <v>62</v>
      </c>
      <c r="B45" s="43"/>
      <c r="C45" s="43"/>
      <c r="D45" s="43"/>
      <c r="E45" s="43"/>
      <c r="F45" s="44"/>
      <c r="G45" s="9">
        <f>SUM(G7:G44)</f>
        <v>311.61399999999998</v>
      </c>
      <c r="H45" s="10">
        <f>SUM(H7:H44)</f>
        <v>3739.3679999999999</v>
      </c>
    </row>
  </sheetData>
  <mergeCells count="18">
    <mergeCell ref="A4:H4"/>
    <mergeCell ref="D5:D6"/>
    <mergeCell ref="E5:E6"/>
    <mergeCell ref="F5:F6"/>
    <mergeCell ref="H18:H20"/>
    <mergeCell ref="A45:F45"/>
    <mergeCell ref="A1:H1"/>
    <mergeCell ref="A2:H3"/>
    <mergeCell ref="G5:G6"/>
    <mergeCell ref="A18:A20"/>
    <mergeCell ref="B18:B20"/>
    <mergeCell ref="D18:D20"/>
    <mergeCell ref="E18:E20"/>
    <mergeCell ref="F18:F20"/>
    <mergeCell ref="G18:G20"/>
    <mergeCell ref="A5:A6"/>
    <mergeCell ref="B5:B6"/>
    <mergeCell ref="C5:C6"/>
  </mergeCells>
  <pageMargins left="0.51181102362204722" right="0.51181102362204722" top="0.78740157480314965" bottom="0.78740157480314965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topLeftCell="A19" workbookViewId="0">
      <selection activeCell="F13" sqref="F13"/>
    </sheetView>
  </sheetViews>
  <sheetFormatPr defaultRowHeight="15" x14ac:dyDescent="0.25"/>
  <cols>
    <col min="1" max="1" width="6.7109375" customWidth="1"/>
    <col min="2" max="2" width="24.5703125" customWidth="1"/>
    <col min="6" max="7" width="10.5703125" customWidth="1"/>
    <col min="8" max="8" width="13.85546875" customWidth="1"/>
    <col min="9" max="9" width="10.7109375" customWidth="1"/>
  </cols>
  <sheetData>
    <row r="1" spans="1:11" ht="25.9" customHeight="1" thickBot="1" x14ac:dyDescent="0.3">
      <c r="A1" s="45" t="s">
        <v>97</v>
      </c>
      <c r="B1" s="46"/>
      <c r="C1" s="46"/>
      <c r="D1" s="46"/>
      <c r="E1" s="46"/>
      <c r="F1" s="46"/>
      <c r="G1" s="46"/>
      <c r="H1" s="46"/>
      <c r="I1" s="47"/>
    </row>
    <row r="2" spans="1:11" x14ac:dyDescent="0.25">
      <c r="A2" s="68" t="s">
        <v>63</v>
      </c>
      <c r="B2" s="69"/>
      <c r="C2" s="69"/>
      <c r="D2" s="69"/>
      <c r="E2" s="69"/>
      <c r="F2" s="69"/>
      <c r="G2" s="69"/>
      <c r="H2" s="69"/>
      <c r="I2" s="70"/>
    </row>
    <row r="3" spans="1:11" ht="23.45" customHeight="1" thickBot="1" x14ac:dyDescent="0.3">
      <c r="A3" s="71"/>
      <c r="B3" s="72"/>
      <c r="C3" s="72"/>
      <c r="D3" s="72"/>
      <c r="E3" s="72"/>
      <c r="F3" s="72"/>
      <c r="G3" s="72"/>
      <c r="H3" s="72"/>
      <c r="I3" s="73"/>
    </row>
    <row r="4" spans="1:11" ht="15.75" thickBot="1" x14ac:dyDescent="0.3">
      <c r="A4" s="63" t="s">
        <v>100</v>
      </c>
      <c r="B4" s="64"/>
      <c r="C4" s="64"/>
      <c r="D4" s="64"/>
      <c r="E4" s="64"/>
      <c r="F4" s="64"/>
      <c r="G4" s="64"/>
      <c r="H4" s="64"/>
      <c r="I4" s="65"/>
    </row>
    <row r="5" spans="1:11" ht="15.75" thickBot="1" x14ac:dyDescent="0.3">
      <c r="A5" s="63"/>
      <c r="B5" s="64"/>
      <c r="C5" s="64"/>
      <c r="D5" s="64"/>
      <c r="E5" s="64"/>
      <c r="F5" s="64"/>
      <c r="G5" s="64"/>
      <c r="H5" s="64"/>
      <c r="I5" s="65"/>
    </row>
    <row r="6" spans="1:11" ht="29.25" thickBot="1" x14ac:dyDescent="0.3">
      <c r="A6" s="12" t="s">
        <v>0</v>
      </c>
      <c r="B6" s="12" t="s">
        <v>65</v>
      </c>
      <c r="C6" s="12" t="s">
        <v>2</v>
      </c>
      <c r="D6" s="12" t="s">
        <v>3</v>
      </c>
      <c r="E6" s="12" t="s">
        <v>66</v>
      </c>
      <c r="F6" s="12" t="s">
        <v>67</v>
      </c>
      <c r="G6" s="12" t="s">
        <v>68</v>
      </c>
      <c r="H6" s="12" t="s">
        <v>69</v>
      </c>
      <c r="I6" s="13" t="s">
        <v>6</v>
      </c>
    </row>
    <row r="7" spans="1:11" ht="43.5" thickBot="1" x14ac:dyDescent="0.3">
      <c r="A7" s="14">
        <v>1</v>
      </c>
      <c r="B7" s="14" t="s">
        <v>70</v>
      </c>
      <c r="C7" s="14" t="s">
        <v>71</v>
      </c>
      <c r="D7" s="14">
        <v>4</v>
      </c>
      <c r="E7" s="15"/>
      <c r="F7" s="16">
        <v>8.6</v>
      </c>
      <c r="G7" s="16">
        <f>(F7*D7)/15</f>
        <v>2.2933333333333334</v>
      </c>
      <c r="H7" s="16">
        <f>G7/6</f>
        <v>0.38222222222222224</v>
      </c>
      <c r="I7" s="21">
        <f>H7*12</f>
        <v>4.5866666666666669</v>
      </c>
      <c r="K7" s="23"/>
    </row>
    <row r="8" spans="1:11" ht="57.75" thickBot="1" x14ac:dyDescent="0.3">
      <c r="A8" s="14">
        <v>2</v>
      </c>
      <c r="B8" s="14" t="s">
        <v>72</v>
      </c>
      <c r="C8" s="14" t="s">
        <v>71</v>
      </c>
      <c r="D8" s="14">
        <v>4</v>
      </c>
      <c r="E8" s="15"/>
      <c r="F8" s="16">
        <v>8.15</v>
      </c>
      <c r="G8" s="16">
        <f t="shared" ref="G8:G18" si="0">(F8*D8)/15</f>
        <v>2.1733333333333333</v>
      </c>
      <c r="H8" s="16">
        <f>G8/6</f>
        <v>0.36222222222222222</v>
      </c>
      <c r="I8" s="21">
        <f>H8*12</f>
        <v>4.3466666666666667</v>
      </c>
    </row>
    <row r="9" spans="1:11" ht="72" thickBot="1" x14ac:dyDescent="0.3">
      <c r="A9" s="14">
        <v>3</v>
      </c>
      <c r="B9" s="14" t="s">
        <v>73</v>
      </c>
      <c r="C9" s="14" t="s">
        <v>71</v>
      </c>
      <c r="D9" s="14">
        <v>2</v>
      </c>
      <c r="E9" s="15"/>
      <c r="F9" s="16">
        <v>2.69</v>
      </c>
      <c r="G9" s="16">
        <f t="shared" si="0"/>
        <v>0.35866666666666663</v>
      </c>
      <c r="H9" s="16">
        <f>G9/6</f>
        <v>5.977777777777777E-2</v>
      </c>
      <c r="I9" s="21">
        <f>H9*12</f>
        <v>0.71733333333333327</v>
      </c>
    </row>
    <row r="10" spans="1:11" ht="57.75" thickBot="1" x14ac:dyDescent="0.3">
      <c r="A10" s="14">
        <v>4</v>
      </c>
      <c r="B10" s="14" t="s">
        <v>74</v>
      </c>
      <c r="C10" s="14" t="s">
        <v>71</v>
      </c>
      <c r="D10" s="14">
        <v>2</v>
      </c>
      <c r="E10" s="15"/>
      <c r="F10" s="16">
        <v>13.11</v>
      </c>
      <c r="G10" s="16">
        <f t="shared" si="0"/>
        <v>1.748</v>
      </c>
      <c r="H10" s="16">
        <f>G10/6</f>
        <v>0.29133333333333333</v>
      </c>
      <c r="I10" s="21">
        <f>H10*12</f>
        <v>3.496</v>
      </c>
    </row>
    <row r="11" spans="1:11" ht="43.5" thickBot="1" x14ac:dyDescent="0.3">
      <c r="A11" s="14">
        <v>5</v>
      </c>
      <c r="B11" s="14" t="s">
        <v>75</v>
      </c>
      <c r="C11" s="14" t="s">
        <v>71</v>
      </c>
      <c r="D11" s="14">
        <v>2</v>
      </c>
      <c r="E11" s="15"/>
      <c r="F11" s="16">
        <v>4.68</v>
      </c>
      <c r="G11" s="16">
        <f t="shared" si="0"/>
        <v>0.624</v>
      </c>
      <c r="H11" s="16">
        <f t="shared" ref="H11:H18" si="1">G11/6</f>
        <v>0.104</v>
      </c>
      <c r="I11" s="21">
        <f t="shared" ref="I11:I18" si="2">H11*12</f>
        <v>1.248</v>
      </c>
    </row>
    <row r="12" spans="1:11" ht="57.75" thickBot="1" x14ac:dyDescent="0.3">
      <c r="A12" s="14">
        <v>6</v>
      </c>
      <c r="B12" s="14" t="s">
        <v>76</v>
      </c>
      <c r="C12" s="14" t="s">
        <v>71</v>
      </c>
      <c r="D12" s="14">
        <v>4</v>
      </c>
      <c r="E12" s="15"/>
      <c r="F12" s="16">
        <v>11.57</v>
      </c>
      <c r="G12" s="16">
        <f t="shared" si="0"/>
        <v>3.0853333333333333</v>
      </c>
      <c r="H12" s="16">
        <f t="shared" si="1"/>
        <v>0.51422222222222225</v>
      </c>
      <c r="I12" s="21">
        <f t="shared" si="2"/>
        <v>6.1706666666666674</v>
      </c>
    </row>
    <row r="13" spans="1:11" ht="72" thickBot="1" x14ac:dyDescent="0.3">
      <c r="A13" s="14">
        <v>7</v>
      </c>
      <c r="B13" s="14" t="s">
        <v>77</v>
      </c>
      <c r="C13" s="14" t="s">
        <v>71</v>
      </c>
      <c r="D13" s="14">
        <v>4</v>
      </c>
      <c r="E13" s="15"/>
      <c r="F13" s="16">
        <v>10.34</v>
      </c>
      <c r="G13" s="16">
        <f t="shared" si="0"/>
        <v>2.7573333333333334</v>
      </c>
      <c r="H13" s="16">
        <f t="shared" si="1"/>
        <v>0.45955555555555555</v>
      </c>
      <c r="I13" s="21">
        <f t="shared" si="2"/>
        <v>5.5146666666666668</v>
      </c>
    </row>
    <row r="14" spans="1:11" ht="72" thickBot="1" x14ac:dyDescent="0.3">
      <c r="A14" s="14">
        <v>8</v>
      </c>
      <c r="B14" s="14" t="s">
        <v>78</v>
      </c>
      <c r="C14" s="14" t="s">
        <v>71</v>
      </c>
      <c r="D14" s="14">
        <v>4</v>
      </c>
      <c r="E14" s="15"/>
      <c r="F14" s="16">
        <v>9.5399999999999991</v>
      </c>
      <c r="G14" s="16">
        <f t="shared" si="0"/>
        <v>2.5439999999999996</v>
      </c>
      <c r="H14" s="16">
        <f t="shared" si="1"/>
        <v>0.42399999999999993</v>
      </c>
      <c r="I14" s="21">
        <f t="shared" si="2"/>
        <v>5.0879999999999992</v>
      </c>
    </row>
    <row r="15" spans="1:11" ht="72" thickBot="1" x14ac:dyDescent="0.3">
      <c r="A15" s="14">
        <v>9</v>
      </c>
      <c r="B15" s="14" t="s">
        <v>79</v>
      </c>
      <c r="C15" s="14" t="s">
        <v>71</v>
      </c>
      <c r="D15" s="14">
        <v>2</v>
      </c>
      <c r="E15" s="15"/>
      <c r="F15" s="16">
        <v>15</v>
      </c>
      <c r="G15" s="16">
        <f t="shared" si="0"/>
        <v>2</v>
      </c>
      <c r="H15" s="16">
        <f t="shared" si="1"/>
        <v>0.33333333333333331</v>
      </c>
      <c r="I15" s="21">
        <f t="shared" si="2"/>
        <v>4</v>
      </c>
    </row>
    <row r="16" spans="1:11" ht="86.25" thickBot="1" x14ac:dyDescent="0.3">
      <c r="A16" s="14">
        <v>10</v>
      </c>
      <c r="B16" s="14" t="s">
        <v>80</v>
      </c>
      <c r="C16" s="14" t="s">
        <v>71</v>
      </c>
      <c r="D16" s="14">
        <v>4</v>
      </c>
      <c r="E16" s="15"/>
      <c r="F16" s="16">
        <v>13</v>
      </c>
      <c r="G16" s="16">
        <f t="shared" si="0"/>
        <v>3.4666666666666668</v>
      </c>
      <c r="H16" s="16">
        <f t="shared" si="1"/>
        <v>0.57777777777777783</v>
      </c>
      <c r="I16" s="21">
        <f t="shared" si="2"/>
        <v>6.9333333333333336</v>
      </c>
    </row>
    <row r="17" spans="1:9" ht="57.75" thickBot="1" x14ac:dyDescent="0.3">
      <c r="A17" s="14">
        <v>11</v>
      </c>
      <c r="B17" s="14" t="s">
        <v>81</v>
      </c>
      <c r="C17" s="14" t="s">
        <v>71</v>
      </c>
      <c r="D17" s="14">
        <v>2</v>
      </c>
      <c r="E17" s="15"/>
      <c r="F17" s="16">
        <v>15.84</v>
      </c>
      <c r="G17" s="16">
        <f t="shared" si="0"/>
        <v>2.1120000000000001</v>
      </c>
      <c r="H17" s="16">
        <f t="shared" si="1"/>
        <v>0.35200000000000004</v>
      </c>
      <c r="I17" s="21">
        <f t="shared" si="2"/>
        <v>4.2240000000000002</v>
      </c>
    </row>
    <row r="18" spans="1:9" ht="143.25" thickBot="1" x14ac:dyDescent="0.3">
      <c r="A18" s="14">
        <v>12</v>
      </c>
      <c r="B18" s="14" t="s">
        <v>82</v>
      </c>
      <c r="C18" s="14" t="s">
        <v>71</v>
      </c>
      <c r="D18" s="14">
        <v>1</v>
      </c>
      <c r="E18" s="15"/>
      <c r="F18" s="16">
        <v>48.15</v>
      </c>
      <c r="G18" s="16">
        <f t="shared" si="0"/>
        <v>3.21</v>
      </c>
      <c r="H18" s="16">
        <f t="shared" si="1"/>
        <v>0.53500000000000003</v>
      </c>
      <c r="I18" s="21">
        <f t="shared" si="2"/>
        <v>6.42</v>
      </c>
    </row>
    <row r="19" spans="1:9" ht="40.5" customHeight="1" thickBot="1" x14ac:dyDescent="0.3">
      <c r="A19" s="66" t="s">
        <v>62</v>
      </c>
      <c r="B19" s="67"/>
      <c r="C19" s="67"/>
      <c r="D19" s="67"/>
      <c r="E19" s="67"/>
      <c r="F19" s="67"/>
      <c r="G19" s="17">
        <f>SUM(G7:G18)</f>
        <v>26.372666666666667</v>
      </c>
      <c r="H19" s="17">
        <f>SUM(H7:H18)</f>
        <v>4.3954444444444452</v>
      </c>
      <c r="I19" s="22">
        <f>SUM(I7:I18)</f>
        <v>52.745333333333335</v>
      </c>
    </row>
  </sheetData>
  <mergeCells count="4">
    <mergeCell ref="A19:F19"/>
    <mergeCell ref="A4:I5"/>
    <mergeCell ref="A1:I1"/>
    <mergeCell ref="A2:I3"/>
  </mergeCells>
  <pageMargins left="0.51181102362204722" right="0.51181102362204722" top="0.78740157480314965" bottom="0.78740157480314965" header="0.31496062992125984" footer="0.31496062992125984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opLeftCell="A4" zoomScale="110" zoomScaleNormal="110" workbookViewId="0">
      <selection activeCell="G16" sqref="G16:G17"/>
    </sheetView>
  </sheetViews>
  <sheetFormatPr defaultRowHeight="15" x14ac:dyDescent="0.25"/>
  <cols>
    <col min="1" max="1" width="7.140625" customWidth="1"/>
    <col min="2" max="2" width="34.5703125" customWidth="1"/>
    <col min="3" max="3" width="10.7109375" customWidth="1"/>
    <col min="4" max="4" width="10.85546875" customWidth="1"/>
    <col min="5" max="5" width="12.140625" customWidth="1"/>
    <col min="6" max="6" width="11" customWidth="1"/>
    <col min="7" max="7" width="11.7109375" customWidth="1"/>
  </cols>
  <sheetData>
    <row r="1" spans="1:7" ht="30" customHeight="1" thickBot="1" x14ac:dyDescent="0.3">
      <c r="A1" s="45" t="s">
        <v>97</v>
      </c>
      <c r="B1" s="46"/>
      <c r="C1" s="46"/>
      <c r="D1" s="46"/>
      <c r="E1" s="46"/>
      <c r="F1" s="46"/>
      <c r="G1" s="47"/>
    </row>
    <row r="2" spans="1:7" ht="14.45" customHeight="1" thickBot="1" x14ac:dyDescent="0.3">
      <c r="A2" s="48" t="s">
        <v>63</v>
      </c>
      <c r="B2" s="49"/>
      <c r="C2" s="49"/>
      <c r="D2" s="49"/>
      <c r="E2" s="49"/>
      <c r="F2" s="49"/>
      <c r="G2" s="50"/>
    </row>
    <row r="3" spans="1:7" ht="23.45" customHeight="1" thickBot="1" x14ac:dyDescent="0.3">
      <c r="A3" s="48"/>
      <c r="B3" s="49"/>
      <c r="C3" s="49"/>
      <c r="D3" s="49"/>
      <c r="E3" s="49"/>
      <c r="F3" s="49"/>
      <c r="G3" s="50"/>
    </row>
    <row r="4" spans="1:7" ht="15.75" thickBot="1" x14ac:dyDescent="0.3">
      <c r="A4" s="63" t="s">
        <v>101</v>
      </c>
      <c r="B4" s="64"/>
      <c r="C4" s="64"/>
      <c r="D4" s="64"/>
      <c r="E4" s="64"/>
      <c r="F4" s="64"/>
      <c r="G4" s="65"/>
    </row>
    <row r="5" spans="1:7" ht="15.75" thickBot="1" x14ac:dyDescent="0.3">
      <c r="A5" s="63"/>
      <c r="B5" s="64"/>
      <c r="C5" s="64"/>
      <c r="D5" s="64"/>
      <c r="E5" s="64"/>
      <c r="F5" s="64"/>
      <c r="G5" s="65"/>
    </row>
    <row r="6" spans="1:7" ht="29.25" thickBot="1" x14ac:dyDescent="0.3">
      <c r="A6" s="12" t="s">
        <v>0</v>
      </c>
      <c r="B6" s="12" t="s">
        <v>83</v>
      </c>
      <c r="C6" s="12" t="s">
        <v>84</v>
      </c>
      <c r="D6" s="12" t="s">
        <v>3</v>
      </c>
      <c r="E6" s="12" t="s">
        <v>85</v>
      </c>
      <c r="F6" s="12" t="s">
        <v>67</v>
      </c>
      <c r="G6" s="13" t="s">
        <v>86</v>
      </c>
    </row>
    <row r="7" spans="1:7" ht="27" customHeight="1" thickBot="1" x14ac:dyDescent="0.3">
      <c r="A7" s="14">
        <v>1</v>
      </c>
      <c r="B7" s="14" t="s">
        <v>87</v>
      </c>
      <c r="C7" s="15" t="s">
        <v>23</v>
      </c>
      <c r="D7" s="15">
        <v>1</v>
      </c>
      <c r="E7" s="15"/>
      <c r="F7" s="18">
        <v>1149.75</v>
      </c>
      <c r="G7" s="19">
        <f>(F7*D7)</f>
        <v>1149.75</v>
      </c>
    </row>
    <row r="8" spans="1:7" ht="57.75" thickBot="1" x14ac:dyDescent="0.3">
      <c r="A8" s="14">
        <v>2</v>
      </c>
      <c r="B8" s="14" t="s">
        <v>96</v>
      </c>
      <c r="C8" s="15" t="s">
        <v>23</v>
      </c>
      <c r="D8" s="15">
        <v>1</v>
      </c>
      <c r="E8" s="15"/>
      <c r="F8" s="18">
        <v>121.9</v>
      </c>
      <c r="G8" s="19">
        <f t="shared" ref="G8:G14" si="0">(F8*D8)</f>
        <v>121.9</v>
      </c>
    </row>
    <row r="9" spans="1:7" ht="24.6" customHeight="1" thickBot="1" x14ac:dyDescent="0.3">
      <c r="A9" s="14">
        <v>3</v>
      </c>
      <c r="B9" s="14" t="s">
        <v>88</v>
      </c>
      <c r="C9" s="15" t="s">
        <v>23</v>
      </c>
      <c r="D9" s="15">
        <v>1</v>
      </c>
      <c r="E9" s="15"/>
      <c r="F9" s="18">
        <v>143</v>
      </c>
      <c r="G9" s="19">
        <f t="shared" si="0"/>
        <v>143</v>
      </c>
    </row>
    <row r="10" spans="1:7" ht="28.9" customHeight="1" thickBot="1" x14ac:dyDescent="0.3">
      <c r="A10" s="14">
        <v>4</v>
      </c>
      <c r="B10" s="14" t="s">
        <v>89</v>
      </c>
      <c r="C10" s="15" t="s">
        <v>23</v>
      </c>
      <c r="D10" s="15">
        <v>1</v>
      </c>
      <c r="E10" s="15"/>
      <c r="F10" s="18">
        <v>280</v>
      </c>
      <c r="G10" s="19">
        <f t="shared" si="0"/>
        <v>280</v>
      </c>
    </row>
    <row r="11" spans="1:7" ht="37.15" customHeight="1" thickBot="1" x14ac:dyDescent="0.3">
      <c r="A11" s="14">
        <v>5</v>
      </c>
      <c r="B11" s="14" t="s">
        <v>90</v>
      </c>
      <c r="C11" s="15" t="s">
        <v>23</v>
      </c>
      <c r="D11" s="15">
        <v>1</v>
      </c>
      <c r="E11" s="15"/>
      <c r="F11" s="18">
        <v>130.55000000000001</v>
      </c>
      <c r="G11" s="19">
        <f t="shared" si="0"/>
        <v>130.55000000000001</v>
      </c>
    </row>
    <row r="12" spans="1:7" ht="43.5" thickBot="1" x14ac:dyDescent="0.3">
      <c r="A12" s="14">
        <v>6</v>
      </c>
      <c r="B12" s="14" t="s">
        <v>91</v>
      </c>
      <c r="C12" s="15" t="s">
        <v>23</v>
      </c>
      <c r="D12" s="15">
        <v>4</v>
      </c>
      <c r="E12" s="15"/>
      <c r="F12" s="18">
        <v>35.4</v>
      </c>
      <c r="G12" s="19">
        <f t="shared" si="0"/>
        <v>141.6</v>
      </c>
    </row>
    <row r="13" spans="1:7" ht="68.45" customHeight="1" thickBot="1" x14ac:dyDescent="0.3">
      <c r="A13" s="14">
        <v>7</v>
      </c>
      <c r="B13" s="14" t="s">
        <v>92</v>
      </c>
      <c r="C13" s="15" t="s">
        <v>23</v>
      </c>
      <c r="D13" s="15">
        <v>2</v>
      </c>
      <c r="E13" s="15"/>
      <c r="F13" s="18">
        <v>35.4</v>
      </c>
      <c r="G13" s="19">
        <f t="shared" si="0"/>
        <v>70.8</v>
      </c>
    </row>
    <row r="14" spans="1:7" ht="53.45" customHeight="1" thickBot="1" x14ac:dyDescent="0.3">
      <c r="A14" s="14">
        <v>8</v>
      </c>
      <c r="B14" s="14" t="s">
        <v>93</v>
      </c>
      <c r="C14" s="14" t="s">
        <v>71</v>
      </c>
      <c r="D14" s="14">
        <v>1</v>
      </c>
      <c r="E14" s="15"/>
      <c r="F14" s="18">
        <v>302.2</v>
      </c>
      <c r="G14" s="19">
        <f t="shared" si="0"/>
        <v>302.2</v>
      </c>
    </row>
    <row r="15" spans="1:7" ht="37.5" customHeight="1" thickBot="1" x14ac:dyDescent="0.3">
      <c r="A15" s="82" t="s">
        <v>94</v>
      </c>
      <c r="B15" s="83"/>
      <c r="C15" s="83"/>
      <c r="D15" s="83"/>
      <c r="E15" s="83"/>
      <c r="F15" s="84"/>
      <c r="G15" s="20">
        <f>SUM(G7:G14)</f>
        <v>2339.7999999999997</v>
      </c>
    </row>
    <row r="16" spans="1:7" ht="15" customHeight="1" x14ac:dyDescent="0.25">
      <c r="A16" s="74" t="s">
        <v>102</v>
      </c>
      <c r="B16" s="75"/>
      <c r="C16" s="75"/>
      <c r="D16" s="75"/>
      <c r="E16" s="75"/>
      <c r="F16" s="76"/>
      <c r="G16" s="80">
        <f>((((G15)/10)/12)/15)</f>
        <v>1.2998888888888886</v>
      </c>
    </row>
    <row r="17" spans="1:7" ht="15.75" thickBot="1" x14ac:dyDescent="0.3">
      <c r="A17" s="77"/>
      <c r="B17" s="78"/>
      <c r="C17" s="78"/>
      <c r="D17" s="78"/>
      <c r="E17" s="78"/>
      <c r="F17" s="79"/>
      <c r="G17" s="81"/>
    </row>
  </sheetData>
  <mergeCells count="6">
    <mergeCell ref="A16:F17"/>
    <mergeCell ref="G16:G17"/>
    <mergeCell ref="A15:F15"/>
    <mergeCell ref="A1:G1"/>
    <mergeCell ref="A2:G3"/>
    <mergeCell ref="A4:G5"/>
  </mergeCells>
  <pageMargins left="0.51181102362204722" right="0.51181102362204722" top="0.78740157480314965" bottom="0.78740157480314965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P7" sqref="P7"/>
    </sheetView>
  </sheetViews>
  <sheetFormatPr defaultColWidth="8.85546875" defaultRowHeight="15" x14ac:dyDescent="0.25"/>
  <cols>
    <col min="1" max="1" width="7.140625" style="29" customWidth="1"/>
    <col min="2" max="2" width="34.5703125" style="29" customWidth="1"/>
    <col min="3" max="3" width="10.7109375" style="29" customWidth="1"/>
    <col min="4" max="4" width="10.85546875" style="29" customWidth="1"/>
    <col min="5" max="5" width="12.140625" style="29" customWidth="1"/>
    <col min="6" max="6" width="11" style="29" customWidth="1"/>
    <col min="7" max="7" width="11.7109375" style="29" customWidth="1"/>
    <col min="8" max="16384" width="8.85546875" style="29"/>
  </cols>
  <sheetData>
    <row r="1" spans="1:7" ht="30" customHeight="1" thickBot="1" x14ac:dyDescent="0.3">
      <c r="A1" s="45" t="s">
        <v>97</v>
      </c>
      <c r="B1" s="46"/>
      <c r="C1" s="46"/>
      <c r="D1" s="46"/>
      <c r="E1" s="46"/>
      <c r="F1" s="46"/>
      <c r="G1" s="47"/>
    </row>
    <row r="2" spans="1:7" ht="14.45" customHeight="1" thickBot="1" x14ac:dyDescent="0.3">
      <c r="A2" s="48" t="s">
        <v>105</v>
      </c>
      <c r="B2" s="49"/>
      <c r="C2" s="49"/>
      <c r="D2" s="49"/>
      <c r="E2" s="49"/>
      <c r="F2" s="49"/>
      <c r="G2" s="50"/>
    </row>
    <row r="3" spans="1:7" ht="23.45" customHeight="1" thickBot="1" x14ac:dyDescent="0.3">
      <c r="A3" s="48"/>
      <c r="B3" s="49"/>
      <c r="C3" s="49"/>
      <c r="D3" s="49"/>
      <c r="E3" s="49"/>
      <c r="F3" s="49"/>
      <c r="G3" s="50"/>
    </row>
    <row r="4" spans="1:7" ht="15.75" thickBot="1" x14ac:dyDescent="0.3">
      <c r="A4" s="63" t="s">
        <v>106</v>
      </c>
      <c r="B4" s="64"/>
      <c r="C4" s="64"/>
      <c r="D4" s="64"/>
      <c r="E4" s="64"/>
      <c r="F4" s="64"/>
      <c r="G4" s="65"/>
    </row>
    <row r="5" spans="1:7" ht="15.75" thickBot="1" x14ac:dyDescent="0.3">
      <c r="A5" s="63"/>
      <c r="B5" s="64"/>
      <c r="C5" s="64"/>
      <c r="D5" s="64"/>
      <c r="E5" s="64"/>
      <c r="F5" s="64"/>
      <c r="G5" s="65"/>
    </row>
    <row r="6" spans="1:7" ht="30.75" thickBot="1" x14ac:dyDescent="0.3">
      <c r="A6" s="30" t="s">
        <v>0</v>
      </c>
      <c r="B6" s="31" t="s">
        <v>83</v>
      </c>
      <c r="C6" s="31" t="s">
        <v>84</v>
      </c>
      <c r="D6" s="31" t="s">
        <v>3</v>
      </c>
      <c r="E6" s="31" t="s">
        <v>85</v>
      </c>
      <c r="F6" s="32" t="s">
        <v>67</v>
      </c>
      <c r="G6" s="30" t="s">
        <v>86</v>
      </c>
    </row>
    <row r="7" spans="1:7" ht="27" customHeight="1" thickBot="1" x14ac:dyDescent="0.3">
      <c r="A7" s="33">
        <v>1</v>
      </c>
      <c r="B7" s="34" t="s">
        <v>107</v>
      </c>
      <c r="C7" s="34" t="s">
        <v>108</v>
      </c>
      <c r="D7" s="34">
        <v>1</v>
      </c>
      <c r="E7" s="34"/>
      <c r="F7" s="37">
        <v>159.33000000000001</v>
      </c>
      <c r="G7" s="35">
        <f>(F7*D7)</f>
        <v>159.33000000000001</v>
      </c>
    </row>
    <row r="8" spans="1:7" ht="30" customHeight="1" thickBot="1" x14ac:dyDescent="0.3">
      <c r="A8" s="33">
        <v>2</v>
      </c>
      <c r="B8" s="34" t="s">
        <v>109</v>
      </c>
      <c r="C8" s="34" t="s">
        <v>110</v>
      </c>
      <c r="D8" s="34">
        <v>1</v>
      </c>
      <c r="E8" s="34"/>
      <c r="F8" s="37">
        <v>10.39</v>
      </c>
      <c r="G8" s="35">
        <f t="shared" ref="G8:G13" si="0">(F8*D8)</f>
        <v>10.39</v>
      </c>
    </row>
    <row r="9" spans="1:7" ht="31.5" customHeight="1" thickBot="1" x14ac:dyDescent="0.3">
      <c r="A9" s="33">
        <v>3</v>
      </c>
      <c r="B9" s="34" t="s">
        <v>111</v>
      </c>
      <c r="C9" s="34" t="s">
        <v>23</v>
      </c>
      <c r="D9" s="34">
        <v>1</v>
      </c>
      <c r="E9" s="34"/>
      <c r="F9" s="37">
        <v>32.94</v>
      </c>
      <c r="G9" s="35">
        <f t="shared" si="0"/>
        <v>32.94</v>
      </c>
    </row>
    <row r="10" spans="1:7" ht="28.9" customHeight="1" thickBot="1" x14ac:dyDescent="0.3">
      <c r="A10" s="33">
        <v>4</v>
      </c>
      <c r="B10" s="34" t="s">
        <v>112</v>
      </c>
      <c r="C10" s="34" t="s">
        <v>23</v>
      </c>
      <c r="D10" s="34">
        <v>1</v>
      </c>
      <c r="E10" s="34"/>
      <c r="F10" s="37">
        <v>233.02</v>
      </c>
      <c r="G10" s="35">
        <f t="shared" si="0"/>
        <v>233.02</v>
      </c>
    </row>
    <row r="11" spans="1:7" ht="37.15" customHeight="1" thickBot="1" x14ac:dyDescent="0.3">
      <c r="A11" s="33">
        <v>5</v>
      </c>
      <c r="B11" s="34" t="s">
        <v>113</v>
      </c>
      <c r="C11" s="34" t="s">
        <v>114</v>
      </c>
      <c r="D11" s="34">
        <v>1</v>
      </c>
      <c r="E11" s="34"/>
      <c r="F11" s="37">
        <v>257.33</v>
      </c>
      <c r="G11" s="35">
        <f t="shared" si="0"/>
        <v>257.33</v>
      </c>
    </row>
    <row r="12" spans="1:7" ht="30.75" thickBot="1" x14ac:dyDescent="0.3">
      <c r="A12" s="33">
        <v>6</v>
      </c>
      <c r="B12" s="34" t="s">
        <v>115</v>
      </c>
      <c r="C12" s="34" t="s">
        <v>116</v>
      </c>
      <c r="D12" s="34">
        <v>1</v>
      </c>
      <c r="E12" s="34"/>
      <c r="F12" s="37">
        <v>47.1</v>
      </c>
      <c r="G12" s="35">
        <f t="shared" si="0"/>
        <v>47.1</v>
      </c>
    </row>
    <row r="13" spans="1:7" ht="68.45" customHeight="1" thickBot="1" x14ac:dyDescent="0.3">
      <c r="A13" s="33">
        <v>7</v>
      </c>
      <c r="B13" s="34" t="s">
        <v>117</v>
      </c>
      <c r="C13" s="34" t="s">
        <v>71</v>
      </c>
      <c r="D13" s="34">
        <v>1</v>
      </c>
      <c r="E13" s="34"/>
      <c r="F13" s="37">
        <v>27</v>
      </c>
      <c r="G13" s="35">
        <f t="shared" si="0"/>
        <v>27</v>
      </c>
    </row>
    <row r="14" spans="1:7" ht="37.5" customHeight="1" thickBot="1" x14ac:dyDescent="0.3">
      <c r="A14" s="85" t="s">
        <v>94</v>
      </c>
      <c r="B14" s="86"/>
      <c r="C14" s="86"/>
      <c r="D14" s="86"/>
      <c r="E14" s="86"/>
      <c r="F14" s="87"/>
      <c r="G14" s="36">
        <f>SUM(G7:G13)</f>
        <v>767.11</v>
      </c>
    </row>
    <row r="15" spans="1:7" ht="15" customHeight="1" x14ac:dyDescent="0.25">
      <c r="A15" s="88" t="s">
        <v>102</v>
      </c>
      <c r="B15" s="89"/>
      <c r="C15" s="89"/>
      <c r="D15" s="89"/>
      <c r="E15" s="89"/>
      <c r="F15" s="90"/>
      <c r="G15" s="94">
        <f>((((G14)/10)/12)/2)</f>
        <v>3.1962916666666668</v>
      </c>
    </row>
    <row r="16" spans="1:7" ht="15.75" thickBot="1" x14ac:dyDescent="0.3">
      <c r="A16" s="91"/>
      <c r="B16" s="92"/>
      <c r="C16" s="92"/>
      <c r="D16" s="92"/>
      <c r="E16" s="92"/>
      <c r="F16" s="93"/>
      <c r="G16" s="95"/>
    </row>
  </sheetData>
  <mergeCells count="6">
    <mergeCell ref="A1:G1"/>
    <mergeCell ref="A2:G3"/>
    <mergeCell ref="A4:G5"/>
    <mergeCell ref="A14:F14"/>
    <mergeCell ref="A15:F16"/>
    <mergeCell ref="G15:G16"/>
  </mergeCells>
  <pageMargins left="0.51181102362204722" right="0.51181102362204722" top="0.78740157480314965" bottom="0.78740157480314965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Material mensal</vt:lpstr>
      <vt:lpstr>Material semestral</vt:lpstr>
      <vt:lpstr>Equipamentos_Serviço Limpeza</vt:lpstr>
      <vt:lpstr>Mater. e Equipam._Oper. Carga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PRPA</dc:creator>
  <cp:lastModifiedBy>PRPA</cp:lastModifiedBy>
  <cp:lastPrinted>2019-08-02T16:57:01Z</cp:lastPrinted>
  <dcterms:created xsi:type="dcterms:W3CDTF">2019-07-09T14:21:39Z</dcterms:created>
  <dcterms:modified xsi:type="dcterms:W3CDTF">2019-08-02T17:08:28Z</dcterms:modified>
</cp:coreProperties>
</file>